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20" tabRatio="704"/>
  </bookViews>
  <sheets>
    <sheet name="4--评分表" sheetId="2" r:id="rId1"/>
    <sheet name="1--资金收支明细表" sheetId="3" state="hidden" r:id="rId2"/>
    <sheet name="2--项目完成情况表" sheetId="4" state="hidden" r:id="rId3"/>
    <sheet name="Sheet1" sheetId="5" r:id="rId4"/>
  </sheets>
  <definedNames>
    <definedName name="_xlnm._FilterDatabase" localSheetId="2" hidden="1">'2--项目完成情况表'!$A$3:$N$20</definedName>
    <definedName name="_xlnm.Print_Area" localSheetId="2">'2--项目完成情况表'!$A$1:$M$18</definedName>
    <definedName name="_xlnm.Print_Titles" localSheetId="0">'4--评分表'!$1:$7</definedName>
  </definedNames>
  <calcPr calcId="144525"/>
</workbook>
</file>

<file path=xl/sharedStrings.xml><?xml version="1.0" encoding="utf-8"?>
<sst xmlns="http://schemas.openxmlformats.org/spreadsheetml/2006/main" count="114">
  <si>
    <t>附件1</t>
  </si>
  <si>
    <t>财政支出绩效评价指标评分表</t>
  </si>
  <si>
    <t>项目名称：2016年群众社团活动与创建经费</t>
  </si>
  <si>
    <t>项目单位：中共常德市委老干部局</t>
  </si>
  <si>
    <t>评价时间：2017年5月</t>
  </si>
  <si>
    <t>一级指标</t>
  </si>
  <si>
    <t>分值</t>
  </si>
  <si>
    <t>二级指标</t>
  </si>
  <si>
    <t>三级指标</t>
  </si>
  <si>
    <t>具体指标</t>
  </si>
  <si>
    <t>评价标准</t>
  </si>
  <si>
    <t>评价得分</t>
  </si>
  <si>
    <t>扣分因素</t>
  </si>
  <si>
    <t>项目决策</t>
  </si>
  <si>
    <t>项目前期</t>
  </si>
  <si>
    <t>项目备案或审批</t>
  </si>
  <si>
    <r>
      <rPr>
        <sz val="9"/>
        <color indexed="8"/>
        <rFont val="宋体"/>
        <charset val="134"/>
      </rPr>
      <t>项目已备案或经有</t>
    </r>
    <r>
      <rPr>
        <sz val="9"/>
        <color indexed="8"/>
        <rFont val="宋体"/>
        <charset val="134"/>
      </rPr>
      <t>关</t>
    </r>
    <r>
      <rPr>
        <sz val="9"/>
        <color indexed="8"/>
        <rFont val="宋体"/>
        <charset val="134"/>
      </rPr>
      <t>部门审批</t>
    </r>
  </si>
  <si>
    <r>
      <rPr>
        <sz val="9"/>
        <color indexed="8"/>
        <rFont val="宋体"/>
        <charset val="134"/>
      </rPr>
      <t>项目已备案或经有</t>
    </r>
    <r>
      <rPr>
        <sz val="9"/>
        <color indexed="8"/>
        <rFont val="宋体"/>
        <charset val="134"/>
      </rPr>
      <t>关</t>
    </r>
    <r>
      <rPr>
        <sz val="9"/>
        <color indexed="8"/>
        <rFont val="宋体"/>
        <charset val="134"/>
      </rPr>
      <t>部门审批  2分</t>
    </r>
  </si>
  <si>
    <t>项目目标</t>
  </si>
  <si>
    <t>目标内容</t>
  </si>
  <si>
    <t>设立了项目绩效目标；目标明确；目标细化；目标量化</t>
  </si>
  <si>
    <t>设有目标（1分）； 目标明确（1分） ；目标细化（1分）； 目标量化（1分）</t>
  </si>
  <si>
    <t>决策程序</t>
  </si>
  <si>
    <t>决策依据</t>
  </si>
  <si>
    <t>符合有关法律法规的明确规定；</t>
  </si>
  <si>
    <t>符合法律法规（2分）；符合经济社会发展规划（1分）</t>
  </si>
  <si>
    <t>项目符合申报条件；申报、批复程序符合相关管理办法；项目调整履行了相应手续</t>
  </si>
  <si>
    <t>符合申报条件（1分）；项目申报、 批复程序符合管理办法（1分） ；项目调整履行了相应手续（1 分）</t>
  </si>
  <si>
    <t xml:space="preserve"> </t>
  </si>
  <si>
    <t>资金分配</t>
  </si>
  <si>
    <t>分配办法</t>
  </si>
  <si>
    <t>根据需要制定的相关资金管理办法；管理办法中有明确资金分配办法；资金分配因素全面、合理。</t>
  </si>
  <si>
    <t>有相应的资金管理办法（1分）； 办法健全、规范（1分）；因素全面合理（1分）</t>
  </si>
  <si>
    <t>分配结果</t>
  </si>
  <si>
    <t>资金分配符合相关管理办法； 分配结果公平合理。</t>
  </si>
  <si>
    <t>符合分配办法（2分） 分配公平合理（3分）</t>
  </si>
  <si>
    <t>项目管理</t>
  </si>
  <si>
    <t>资金到位</t>
  </si>
  <si>
    <t>到位率</t>
  </si>
  <si>
    <t>实际到位/计划到位*100%</t>
  </si>
  <si>
    <t>根据项目资金的实际到位率计算得分，100%计3分，95%－100%计2分，95%以下计1分</t>
  </si>
  <si>
    <t>到位时效</t>
  </si>
  <si>
    <t>资金及时到位；若未及时到位，是否影响项目进度</t>
  </si>
  <si>
    <t>资金按文件要求到位及时（2分）;不及时但未影响项目进度（1 分）不及时并影响项目进度（0.5 分）</t>
  </si>
  <si>
    <t>资金管理</t>
  </si>
  <si>
    <t>资金使用</t>
  </si>
  <si>
    <t>支出依据合规，无虚列项目支出情况；无超标准开支情况；无超预算情况。</t>
  </si>
  <si>
    <t>虚列套取扣4-6分 依据不合规扣2分 ，截留、挤占、挪用扣3-6分，超标准开支扣2-5分 超预算扣2-5分。</t>
  </si>
  <si>
    <t>因为关工委、老年教育联席会工作经费由局代管，存在资金调剂使用情况，扣2分</t>
  </si>
  <si>
    <t>财务管理</t>
  </si>
  <si>
    <t>资金管理、费用支出等制度徤全；制度执行严格；会计核算规范。</t>
  </si>
  <si>
    <t>财务制度徤全（1分）严格执行制度（1分）会计核算规范（2分）</t>
  </si>
  <si>
    <t>专项资金管理制度有欠缺，扣1分</t>
  </si>
  <si>
    <t>组织实施</t>
  </si>
  <si>
    <t>组织</t>
  </si>
  <si>
    <t>机构健全、分工明确。</t>
  </si>
  <si>
    <t>机构徤全、分工明确（1分），有负责本项目实施的组织机构、分工明确</t>
  </si>
  <si>
    <t>项目实施</t>
  </si>
  <si>
    <t>项目按计划开工、按进度开展；按计划完成。</t>
  </si>
  <si>
    <t>项目按计划开工（1分）按计划进度实施（1分）按计划完成（1 分），须提供开工、实施、完工验收证明</t>
  </si>
  <si>
    <t>管理制度</t>
  </si>
  <si>
    <t>项目管理制度徤全；严格执行相关管理制度。</t>
  </si>
  <si>
    <t>项目管理制度健全（3分） 制度执行严格（3分）</t>
  </si>
  <si>
    <t>专项项目管理制度有欠缺，扣1分</t>
  </si>
  <si>
    <t>项目绩效</t>
  </si>
  <si>
    <t>项目产出</t>
  </si>
  <si>
    <t>产出数量</t>
  </si>
  <si>
    <t>老年大学开班班次、学员人次、以及各项会议、活动数量情况</t>
  </si>
  <si>
    <t>与产出数量目标对比，根据完成情况确定得分</t>
  </si>
  <si>
    <t>产出质量</t>
  </si>
  <si>
    <t>活动内容、方式</t>
  </si>
  <si>
    <t>根据各项目实施质量完成情况（5）质量保障措施健全、实施到位（3）</t>
  </si>
  <si>
    <t>产出时效</t>
  </si>
  <si>
    <t>2016年是否实施完成</t>
  </si>
  <si>
    <t>根据项目完成时间确定得分</t>
  </si>
  <si>
    <t>产出成本</t>
  </si>
  <si>
    <t>预算成本以内</t>
  </si>
  <si>
    <t>成本支出合规、将实际支出与油耗标准评测结果对比分析，超过5%-10%，扣1分；10%以上每超过10%加扣1分；超过50%以上，不得分。</t>
  </si>
  <si>
    <t>社会效益</t>
  </si>
  <si>
    <t>落实老干部各项权益、维护老干部队伍的稳定，解决老干部晚年生活各项困难。</t>
  </si>
  <si>
    <t>对照绩效目标评价社会效益,结合随机调查结果评分。</t>
  </si>
  <si>
    <t>环境效益</t>
  </si>
  <si>
    <t>优化居民生活环境，融洽气氛</t>
  </si>
  <si>
    <t>对照绩效目标,按对环境影响程度计分。</t>
  </si>
  <si>
    <t>可持续影响</t>
  </si>
  <si>
    <t>让老干部工作深入各个支部，用老干部良好的形象和做派引领社会新风尚。</t>
  </si>
  <si>
    <t>项目产出能持续运用（3分） 所依赖的政策制度能持续执行 (3分）</t>
  </si>
  <si>
    <t>服务对象满意度</t>
  </si>
  <si>
    <t>预期服务对象对项目实施的满意程度</t>
  </si>
  <si>
    <t>根据随机调查结果计分。满意度95%以上计7分；满意度90%-95%计6分；满意度80%-90%计4分；满意度80%以下计2分</t>
  </si>
  <si>
    <t>现场调查了25位老干部，调查综合满意度为96%</t>
  </si>
  <si>
    <t>总分</t>
  </si>
  <si>
    <t>西洞庭管理区2015年度垃圾清运车油料补偿项目资金明细表</t>
  </si>
  <si>
    <t>单位：元</t>
  </si>
  <si>
    <t>序号</t>
  </si>
  <si>
    <t>月份</t>
  </si>
  <si>
    <t>预算数</t>
  </si>
  <si>
    <t>实际数</t>
  </si>
  <si>
    <t>实际较预算（节约-；超支+）</t>
  </si>
  <si>
    <t>运输车次（次）</t>
  </si>
  <si>
    <t>运输重量（吨）</t>
  </si>
  <si>
    <t>备注</t>
  </si>
  <si>
    <t>收入</t>
  </si>
  <si>
    <t>支出</t>
  </si>
  <si>
    <t>合计</t>
  </si>
  <si>
    <t>附件2</t>
  </si>
  <si>
    <t>西洞庭管理区2015年度垃圾清运明细表</t>
  </si>
  <si>
    <t>运输时间</t>
  </si>
  <si>
    <t>目标</t>
  </si>
  <si>
    <t>运输地点</t>
  </si>
  <si>
    <t>与目标对比             (增加+ 减少-）</t>
  </si>
  <si>
    <t>德山</t>
  </si>
  <si>
    <t>桃树岗</t>
  </si>
  <si>
    <t>车次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</si>
</sst>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yyyy&quot;年&quot;m&quot;月&quot;;@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indexed="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0.5"/>
      <color indexed="8"/>
      <name val="Times New Roman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18" borderId="22" applyNumberFormat="0" applyAlignment="0" applyProtection="0">
      <alignment vertical="center"/>
    </xf>
    <xf numFmtId="0" fontId="42" fillId="18" borderId="18" applyNumberFormat="0" applyAlignment="0" applyProtection="0">
      <alignment vertical="center"/>
    </xf>
    <xf numFmtId="0" fontId="43" fillId="19" borderId="2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6" fillId="0" borderId="11" xfId="8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3" fontId="7" fillId="0" borderId="11" xfId="8" applyFont="1" applyFill="1" applyBorder="1" applyAlignment="1">
      <alignment horizontal="center" vertical="center"/>
    </xf>
    <xf numFmtId="43" fontId="7" fillId="0" borderId="11" xfId="8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/>
    </xf>
    <xf numFmtId="43" fontId="7" fillId="0" borderId="11" xfId="8" applyFont="1" applyFill="1" applyBorder="1" applyAlignment="1">
      <alignment horizontal="center" vertical="center" wrapText="1"/>
    </xf>
    <xf numFmtId="57" fontId="7" fillId="0" borderId="11" xfId="0" applyNumberFormat="1" applyFont="1" applyFill="1" applyBorder="1" applyAlignment="1">
      <alignment horizontal="center" vertical="center" wrapText="1"/>
    </xf>
    <xf numFmtId="43" fontId="7" fillId="0" borderId="11" xfId="8" applyFont="1" applyFill="1" applyBorder="1" applyAlignment="1">
      <alignment horizontal="right" vertical="center"/>
    </xf>
    <xf numFmtId="10" fontId="0" fillId="0" borderId="0" xfId="11" applyNumberFormat="1" applyFont="1">
      <alignment vertical="center"/>
    </xf>
    <xf numFmtId="0" fontId="7" fillId="0" borderId="1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top" wrapText="1"/>
    </xf>
    <xf numFmtId="0" fontId="23" fillId="2" borderId="11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 vertical="top" wrapText="1"/>
    </xf>
    <xf numFmtId="0" fontId="24" fillId="0" borderId="1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top" wrapText="1"/>
    </xf>
    <xf numFmtId="0" fontId="25" fillId="3" borderId="11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0"/>
  <sheetViews>
    <sheetView tabSelected="1" workbookViewId="0">
      <selection activeCell="O17" sqref="O17"/>
    </sheetView>
  </sheetViews>
  <sheetFormatPr defaultColWidth="9" defaultRowHeight="13.5"/>
  <cols>
    <col min="2" max="2" width="2.125" customWidth="1"/>
    <col min="5" max="5" width="1.5" customWidth="1"/>
    <col min="6" max="6" width="6.375" customWidth="1"/>
    <col min="7" max="7" width="12.5" customWidth="1"/>
    <col min="8" max="8" width="6.75" customWidth="1"/>
    <col min="9" max="9" width="1.75" hidden="1" customWidth="1"/>
    <col min="11" max="11" width="15.375" customWidth="1"/>
    <col min="13" max="13" width="17.125" customWidth="1"/>
    <col min="14" max="14" width="9.125" style="55" customWidth="1"/>
    <col min="15" max="15" width="26.25" style="56" customWidth="1"/>
  </cols>
  <sheetData>
    <row r="1" ht="19.5" customHeight="1" spans="1:13">
      <c r="A1" s="57" t="s">
        <v>0</v>
      </c>
      <c r="B1" s="58"/>
      <c r="C1" s="58"/>
      <c r="D1" s="58"/>
      <c r="E1" s="59"/>
      <c r="F1" s="59"/>
      <c r="G1" s="59"/>
      <c r="H1" s="59"/>
      <c r="I1" s="59"/>
      <c r="J1" s="59"/>
      <c r="K1" s="59"/>
      <c r="L1" s="59"/>
      <c r="M1" s="77"/>
    </row>
    <row r="2" ht="25.5" customHeight="1" spans="1: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78"/>
      <c r="O2" s="79"/>
    </row>
    <row r="3" ht="14.25" customHeight="1" spans="1:13">
      <c r="A3" s="61"/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ht="18" customHeight="1" spans="1:13">
      <c r="A4" s="63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ht="18" customHeight="1" spans="1:13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ht="18" customHeight="1" spans="1:13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ht="39.75" customHeight="1" spans="1:15">
      <c r="A7" s="65" t="s">
        <v>5</v>
      </c>
      <c r="B7" s="65"/>
      <c r="C7" s="65" t="s">
        <v>6</v>
      </c>
      <c r="D7" s="65" t="s">
        <v>7</v>
      </c>
      <c r="E7" s="65"/>
      <c r="F7" s="65" t="s">
        <v>6</v>
      </c>
      <c r="G7" s="65" t="s">
        <v>8</v>
      </c>
      <c r="H7" s="65" t="s">
        <v>6</v>
      </c>
      <c r="I7" s="65"/>
      <c r="J7" s="65" t="s">
        <v>9</v>
      </c>
      <c r="K7" s="65"/>
      <c r="L7" s="65" t="s">
        <v>10</v>
      </c>
      <c r="M7" s="80"/>
      <c r="N7" s="81" t="s">
        <v>11</v>
      </c>
      <c r="O7" s="82" t="s">
        <v>12</v>
      </c>
    </row>
    <row r="8" ht="50.25" customHeight="1" spans="1:15">
      <c r="A8" s="66" t="s">
        <v>13</v>
      </c>
      <c r="B8" s="66"/>
      <c r="C8" s="67">
        <v>20</v>
      </c>
      <c r="D8" s="66" t="s">
        <v>14</v>
      </c>
      <c r="E8" s="66"/>
      <c r="F8" s="65">
        <v>2</v>
      </c>
      <c r="G8" s="66" t="s">
        <v>15</v>
      </c>
      <c r="H8" s="65">
        <v>2</v>
      </c>
      <c r="I8" s="65"/>
      <c r="J8" s="83" t="s">
        <v>16</v>
      </c>
      <c r="K8" s="83"/>
      <c r="L8" s="83" t="s">
        <v>17</v>
      </c>
      <c r="M8" s="83"/>
      <c r="N8" s="84">
        <v>2</v>
      </c>
      <c r="O8" s="85"/>
    </row>
    <row r="9" ht="51.75" customHeight="1" spans="1:15">
      <c r="A9" s="66"/>
      <c r="B9" s="66"/>
      <c r="C9" s="67"/>
      <c r="D9" s="66" t="s">
        <v>18</v>
      </c>
      <c r="E9" s="66"/>
      <c r="F9" s="66">
        <v>4</v>
      </c>
      <c r="G9" s="66" t="s">
        <v>19</v>
      </c>
      <c r="H9" s="66">
        <v>4</v>
      </c>
      <c r="I9" s="66"/>
      <c r="J9" s="83" t="s">
        <v>20</v>
      </c>
      <c r="K9" s="83"/>
      <c r="L9" s="83" t="s">
        <v>21</v>
      </c>
      <c r="M9" s="83"/>
      <c r="N9" s="84">
        <v>4</v>
      </c>
      <c r="O9" s="86"/>
    </row>
    <row r="10" ht="52.5" customHeight="1" spans="1:15">
      <c r="A10" s="66"/>
      <c r="B10" s="66"/>
      <c r="C10" s="67"/>
      <c r="D10" s="66" t="s">
        <v>22</v>
      </c>
      <c r="E10" s="66"/>
      <c r="F10" s="66">
        <v>6</v>
      </c>
      <c r="G10" s="66" t="s">
        <v>23</v>
      </c>
      <c r="H10" s="66">
        <v>3</v>
      </c>
      <c r="I10" s="66"/>
      <c r="J10" s="83" t="s">
        <v>24</v>
      </c>
      <c r="K10" s="83"/>
      <c r="L10" s="83" t="s">
        <v>25</v>
      </c>
      <c r="M10" s="83"/>
      <c r="N10" s="84">
        <v>3</v>
      </c>
      <c r="O10" s="85"/>
    </row>
    <row r="11" ht="54.75" customHeight="1" spans="1:15">
      <c r="A11" s="66"/>
      <c r="B11" s="66"/>
      <c r="C11" s="67"/>
      <c r="D11" s="66"/>
      <c r="E11" s="66"/>
      <c r="F11" s="66"/>
      <c r="G11" s="66" t="s">
        <v>22</v>
      </c>
      <c r="H11" s="66">
        <v>3</v>
      </c>
      <c r="I11" s="66"/>
      <c r="J11" s="83" t="s">
        <v>26</v>
      </c>
      <c r="K11" s="83"/>
      <c r="L11" s="83" t="s">
        <v>27</v>
      </c>
      <c r="M11" s="83"/>
      <c r="N11" s="84">
        <v>3</v>
      </c>
      <c r="O11" s="85" t="s">
        <v>28</v>
      </c>
    </row>
    <row r="12" ht="60.75" customHeight="1" spans="1:15">
      <c r="A12" s="66"/>
      <c r="B12" s="66"/>
      <c r="C12" s="67"/>
      <c r="D12" s="66" t="s">
        <v>29</v>
      </c>
      <c r="E12" s="66"/>
      <c r="F12" s="66">
        <v>8</v>
      </c>
      <c r="G12" s="66" t="s">
        <v>30</v>
      </c>
      <c r="H12" s="66">
        <v>3</v>
      </c>
      <c r="I12" s="66"/>
      <c r="J12" s="87" t="s">
        <v>31</v>
      </c>
      <c r="K12" s="87"/>
      <c r="L12" s="87" t="s">
        <v>32</v>
      </c>
      <c r="M12" s="87"/>
      <c r="N12" s="84">
        <v>3</v>
      </c>
      <c r="O12" s="85"/>
    </row>
    <row r="13" ht="63.75" customHeight="1" spans="1:15">
      <c r="A13" s="66"/>
      <c r="B13" s="66"/>
      <c r="C13" s="67"/>
      <c r="D13" s="66"/>
      <c r="E13" s="66"/>
      <c r="F13" s="66"/>
      <c r="G13" s="66" t="s">
        <v>33</v>
      </c>
      <c r="H13" s="66">
        <v>5</v>
      </c>
      <c r="I13" s="66"/>
      <c r="J13" s="83" t="s">
        <v>34</v>
      </c>
      <c r="K13" s="83"/>
      <c r="L13" s="87" t="s">
        <v>35</v>
      </c>
      <c r="M13" s="87"/>
      <c r="N13" s="84">
        <v>5</v>
      </c>
      <c r="O13" s="85"/>
    </row>
    <row r="14" ht="54.75" customHeight="1" spans="1:15">
      <c r="A14" s="66" t="s">
        <v>36</v>
      </c>
      <c r="B14" s="66"/>
      <c r="C14" s="66">
        <v>25</v>
      </c>
      <c r="D14" s="66" t="s">
        <v>37</v>
      </c>
      <c r="E14" s="66"/>
      <c r="F14" s="66">
        <v>5</v>
      </c>
      <c r="G14" s="66" t="s">
        <v>38</v>
      </c>
      <c r="H14" s="66">
        <v>3</v>
      </c>
      <c r="I14" s="66"/>
      <c r="J14" s="88" t="s">
        <v>39</v>
      </c>
      <c r="K14" s="89"/>
      <c r="L14" s="90" t="s">
        <v>40</v>
      </c>
      <c r="M14" s="91"/>
      <c r="N14" s="84">
        <v>3</v>
      </c>
      <c r="O14" s="85"/>
    </row>
    <row r="15" ht="57" customHeight="1" spans="1:15">
      <c r="A15" s="66"/>
      <c r="B15" s="66"/>
      <c r="C15" s="66"/>
      <c r="D15" s="66"/>
      <c r="E15" s="66"/>
      <c r="F15" s="66"/>
      <c r="G15" s="66" t="s">
        <v>41</v>
      </c>
      <c r="H15" s="66">
        <v>2</v>
      </c>
      <c r="I15" s="66"/>
      <c r="J15" s="83" t="s">
        <v>42</v>
      </c>
      <c r="K15" s="83"/>
      <c r="L15" s="92" t="s">
        <v>43</v>
      </c>
      <c r="M15" s="93"/>
      <c r="N15" s="84">
        <v>2</v>
      </c>
      <c r="O15" s="94"/>
    </row>
    <row r="16" ht="23.25" hidden="1" customHeight="1" spans="1:15">
      <c r="A16" s="66"/>
      <c r="B16" s="66"/>
      <c r="C16" s="66"/>
      <c r="D16" s="66"/>
      <c r="E16" s="66"/>
      <c r="F16" s="66"/>
      <c r="G16" s="66"/>
      <c r="H16" s="66"/>
      <c r="I16" s="66"/>
      <c r="J16" s="83"/>
      <c r="K16" s="83"/>
      <c r="L16" s="95"/>
      <c r="M16" s="96"/>
      <c r="N16" s="84"/>
      <c r="O16" s="97"/>
    </row>
    <row r="17" ht="54" customHeight="1" spans="1:15">
      <c r="A17" s="66"/>
      <c r="B17" s="66"/>
      <c r="C17" s="66"/>
      <c r="D17" s="66" t="s">
        <v>44</v>
      </c>
      <c r="E17" s="66"/>
      <c r="F17" s="66">
        <v>10</v>
      </c>
      <c r="G17" s="66" t="s">
        <v>45</v>
      </c>
      <c r="H17" s="66">
        <v>6</v>
      </c>
      <c r="I17" s="66"/>
      <c r="J17" s="98" t="s">
        <v>46</v>
      </c>
      <c r="K17" s="99"/>
      <c r="L17" s="100" t="s">
        <v>47</v>
      </c>
      <c r="M17" s="101"/>
      <c r="N17" s="84">
        <v>4</v>
      </c>
      <c r="O17" s="102" t="s">
        <v>48</v>
      </c>
    </row>
    <row r="18" ht="49.5" customHeight="1" spans="1:15">
      <c r="A18" s="66"/>
      <c r="B18" s="66"/>
      <c r="C18" s="66"/>
      <c r="D18" s="66"/>
      <c r="E18" s="66"/>
      <c r="F18" s="66"/>
      <c r="G18" s="66" t="s">
        <v>49</v>
      </c>
      <c r="H18" s="66">
        <v>4</v>
      </c>
      <c r="I18" s="66"/>
      <c r="J18" s="83" t="s">
        <v>50</v>
      </c>
      <c r="K18" s="83"/>
      <c r="L18" s="83" t="s">
        <v>51</v>
      </c>
      <c r="M18" s="88"/>
      <c r="N18" s="84">
        <v>3</v>
      </c>
      <c r="O18" s="102" t="s">
        <v>52</v>
      </c>
    </row>
    <row r="19" ht="43.5" customHeight="1" spans="1:15">
      <c r="A19" s="66"/>
      <c r="B19" s="66"/>
      <c r="C19" s="66"/>
      <c r="D19" s="66" t="s">
        <v>53</v>
      </c>
      <c r="E19" s="66"/>
      <c r="F19" s="66">
        <v>10</v>
      </c>
      <c r="G19" s="66" t="s">
        <v>54</v>
      </c>
      <c r="H19" s="66">
        <v>1</v>
      </c>
      <c r="I19" s="66"/>
      <c r="J19" s="83" t="s">
        <v>55</v>
      </c>
      <c r="K19" s="83"/>
      <c r="L19" s="83" t="s">
        <v>56</v>
      </c>
      <c r="M19" s="88"/>
      <c r="N19" s="84">
        <v>1</v>
      </c>
      <c r="O19" s="85"/>
    </row>
    <row r="20" ht="38.25" customHeight="1" spans="1:15">
      <c r="A20" s="66"/>
      <c r="B20" s="66"/>
      <c r="C20" s="66"/>
      <c r="D20" s="66"/>
      <c r="E20" s="66"/>
      <c r="F20" s="66"/>
      <c r="G20" s="66" t="s">
        <v>57</v>
      </c>
      <c r="H20" s="66">
        <v>3</v>
      </c>
      <c r="I20" s="66"/>
      <c r="J20" s="83" t="s">
        <v>58</v>
      </c>
      <c r="K20" s="83"/>
      <c r="L20" s="83" t="s">
        <v>59</v>
      </c>
      <c r="M20" s="88"/>
      <c r="N20" s="84">
        <v>3</v>
      </c>
      <c r="O20" s="85"/>
    </row>
    <row r="21" ht="36.75" customHeight="1" spans="1:15">
      <c r="A21" s="66"/>
      <c r="B21" s="66"/>
      <c r="C21" s="66"/>
      <c r="D21" s="66"/>
      <c r="E21" s="66"/>
      <c r="F21" s="66"/>
      <c r="G21" s="66" t="s">
        <v>60</v>
      </c>
      <c r="H21" s="66">
        <v>6</v>
      </c>
      <c r="I21" s="66"/>
      <c r="J21" s="83" t="s">
        <v>61</v>
      </c>
      <c r="K21" s="83"/>
      <c r="L21" s="83" t="s">
        <v>62</v>
      </c>
      <c r="M21" s="88"/>
      <c r="N21" s="84">
        <v>5</v>
      </c>
      <c r="O21" s="102" t="s">
        <v>63</v>
      </c>
    </row>
    <row r="22" ht="38.25" customHeight="1" spans="1:15">
      <c r="A22" s="68" t="s">
        <v>64</v>
      </c>
      <c r="B22" s="69"/>
      <c r="C22" s="70">
        <v>55</v>
      </c>
      <c r="D22" s="71" t="s">
        <v>65</v>
      </c>
      <c r="E22" s="72"/>
      <c r="F22" s="73">
        <v>30</v>
      </c>
      <c r="G22" s="66" t="s">
        <v>66</v>
      </c>
      <c r="H22" s="66">
        <v>7</v>
      </c>
      <c r="I22" s="66"/>
      <c r="J22" s="88" t="s">
        <v>67</v>
      </c>
      <c r="K22" s="89"/>
      <c r="L22" s="88" t="s">
        <v>68</v>
      </c>
      <c r="M22" s="103"/>
      <c r="N22" s="84">
        <v>7</v>
      </c>
      <c r="O22" s="85"/>
    </row>
    <row r="23" ht="50.25" customHeight="1" spans="1:15">
      <c r="A23" s="68"/>
      <c r="B23" s="69"/>
      <c r="C23" s="70"/>
      <c r="D23" s="68"/>
      <c r="E23" s="69"/>
      <c r="F23" s="70"/>
      <c r="G23" s="66" t="s">
        <v>69</v>
      </c>
      <c r="H23" s="66">
        <v>8</v>
      </c>
      <c r="I23" s="66"/>
      <c r="J23" s="83" t="s">
        <v>70</v>
      </c>
      <c r="K23" s="83"/>
      <c r="L23" s="83" t="s">
        <v>71</v>
      </c>
      <c r="M23" s="88"/>
      <c r="N23" s="84">
        <v>8</v>
      </c>
      <c r="O23" s="102"/>
    </row>
    <row r="24" ht="18.75" customHeight="1" spans="1:15">
      <c r="A24" s="68"/>
      <c r="B24" s="69"/>
      <c r="C24" s="70"/>
      <c r="D24" s="68"/>
      <c r="E24" s="69"/>
      <c r="F24" s="70"/>
      <c r="G24" s="66" t="s">
        <v>72</v>
      </c>
      <c r="H24" s="66">
        <v>7</v>
      </c>
      <c r="I24" s="66"/>
      <c r="J24" s="83" t="s">
        <v>73</v>
      </c>
      <c r="K24" s="83"/>
      <c r="L24" s="83" t="s">
        <v>74</v>
      </c>
      <c r="M24" s="88"/>
      <c r="N24" s="84">
        <v>7</v>
      </c>
      <c r="O24" s="85"/>
    </row>
    <row r="25" ht="54.75" customHeight="1" spans="1:15">
      <c r="A25" s="68"/>
      <c r="B25" s="69"/>
      <c r="C25" s="70"/>
      <c r="D25" s="74"/>
      <c r="E25" s="75"/>
      <c r="F25" s="76"/>
      <c r="G25" s="66" t="s">
        <v>75</v>
      </c>
      <c r="H25" s="66">
        <v>8</v>
      </c>
      <c r="I25" s="66"/>
      <c r="J25" s="104" t="s">
        <v>76</v>
      </c>
      <c r="K25" s="104"/>
      <c r="L25" s="83" t="s">
        <v>77</v>
      </c>
      <c r="M25" s="88"/>
      <c r="N25" s="84">
        <v>8</v>
      </c>
      <c r="O25" s="85" t="s">
        <v>28</v>
      </c>
    </row>
    <row r="26" ht="34.5" customHeight="1" spans="1:15">
      <c r="A26" s="68"/>
      <c r="B26" s="69"/>
      <c r="C26" s="70"/>
      <c r="D26" s="68"/>
      <c r="E26" s="69"/>
      <c r="F26" s="70">
        <v>25</v>
      </c>
      <c r="G26" s="66" t="s">
        <v>78</v>
      </c>
      <c r="H26" s="66">
        <v>7</v>
      </c>
      <c r="I26" s="66"/>
      <c r="J26" s="83" t="s">
        <v>79</v>
      </c>
      <c r="K26" s="83"/>
      <c r="L26" s="83" t="s">
        <v>80</v>
      </c>
      <c r="M26" s="83"/>
      <c r="N26" s="84">
        <v>7</v>
      </c>
      <c r="O26" s="85"/>
    </row>
    <row r="27" ht="43.5" customHeight="1" spans="1:15">
      <c r="A27" s="68"/>
      <c r="B27" s="69"/>
      <c r="C27" s="70"/>
      <c r="D27" s="68"/>
      <c r="E27" s="69"/>
      <c r="F27" s="70"/>
      <c r="G27" s="66" t="s">
        <v>81</v>
      </c>
      <c r="H27" s="66">
        <v>6</v>
      </c>
      <c r="I27" s="66"/>
      <c r="J27" s="83" t="s">
        <v>82</v>
      </c>
      <c r="K27" s="83"/>
      <c r="L27" s="83" t="s">
        <v>83</v>
      </c>
      <c r="M27" s="83"/>
      <c r="N27" s="84">
        <v>6</v>
      </c>
      <c r="O27" s="85"/>
    </row>
    <row r="28" ht="41.25" customHeight="1" spans="1:15">
      <c r="A28" s="68"/>
      <c r="B28" s="69"/>
      <c r="C28" s="70"/>
      <c r="D28" s="68"/>
      <c r="E28" s="69"/>
      <c r="F28" s="70"/>
      <c r="G28" s="66" t="s">
        <v>84</v>
      </c>
      <c r="H28" s="66">
        <v>6</v>
      </c>
      <c r="I28" s="66"/>
      <c r="J28" s="83" t="s">
        <v>85</v>
      </c>
      <c r="K28" s="83"/>
      <c r="L28" s="105" t="s">
        <v>86</v>
      </c>
      <c r="M28" s="106"/>
      <c r="N28" s="84">
        <v>6</v>
      </c>
      <c r="O28" s="85"/>
    </row>
    <row r="29" ht="48" customHeight="1" spans="1:15">
      <c r="A29" s="74"/>
      <c r="B29" s="75"/>
      <c r="C29" s="76"/>
      <c r="D29" s="74"/>
      <c r="E29" s="75"/>
      <c r="F29" s="76"/>
      <c r="G29" s="66" t="s">
        <v>87</v>
      </c>
      <c r="H29" s="66">
        <v>6</v>
      </c>
      <c r="I29" s="66">
        <f>SUM(H29:H29)</f>
        <v>6</v>
      </c>
      <c r="J29" s="88" t="s">
        <v>88</v>
      </c>
      <c r="K29" s="89"/>
      <c r="L29" s="83" t="s">
        <v>89</v>
      </c>
      <c r="M29" s="88"/>
      <c r="N29" s="84">
        <v>6</v>
      </c>
      <c r="O29" s="85" t="s">
        <v>90</v>
      </c>
    </row>
    <row r="30" ht="27" customHeight="1" spans="1:15">
      <c r="A30" s="66" t="s">
        <v>91</v>
      </c>
      <c r="B30" s="66"/>
      <c r="C30" s="66">
        <f>C22+C14+C8</f>
        <v>100</v>
      </c>
      <c r="D30" s="66"/>
      <c r="E30" s="66"/>
      <c r="F30" s="66">
        <f>SUM(F8:F29)</f>
        <v>100</v>
      </c>
      <c r="G30" s="66"/>
      <c r="H30" s="66">
        <f>SUM(H8:H29)</f>
        <v>100</v>
      </c>
      <c r="I30" s="66"/>
      <c r="J30" s="83"/>
      <c r="K30" s="83"/>
      <c r="L30" s="83"/>
      <c r="M30" s="88"/>
      <c r="N30" s="84">
        <f>SUM(N8:N29)</f>
        <v>96</v>
      </c>
      <c r="O30" s="107"/>
    </row>
  </sheetData>
  <mergeCells count="110">
    <mergeCell ref="A1:D1"/>
    <mergeCell ref="E1:F1"/>
    <mergeCell ref="G1:H1"/>
    <mergeCell ref="I1:J1"/>
    <mergeCell ref="K1:L1"/>
    <mergeCell ref="A2:O2"/>
    <mergeCell ref="A3:B3"/>
    <mergeCell ref="D3:E3"/>
    <mergeCell ref="H3:I3"/>
    <mergeCell ref="J3:K3"/>
    <mergeCell ref="L3:M3"/>
    <mergeCell ref="A4:M4"/>
    <mergeCell ref="A5:M5"/>
    <mergeCell ref="A6:M6"/>
    <mergeCell ref="A7:B7"/>
    <mergeCell ref="D7:E7"/>
    <mergeCell ref="H7:I7"/>
    <mergeCell ref="J7:K7"/>
    <mergeCell ref="L7:M7"/>
    <mergeCell ref="D8:E8"/>
    <mergeCell ref="H8:I8"/>
    <mergeCell ref="J8:K8"/>
    <mergeCell ref="L8:M8"/>
    <mergeCell ref="D9:E9"/>
    <mergeCell ref="H9:I9"/>
    <mergeCell ref="J9:K9"/>
    <mergeCell ref="L9:M9"/>
    <mergeCell ref="H10:I10"/>
    <mergeCell ref="J10:K10"/>
    <mergeCell ref="L10:M10"/>
    <mergeCell ref="H11:I11"/>
    <mergeCell ref="J11:K11"/>
    <mergeCell ref="L11:M11"/>
    <mergeCell ref="H12:I12"/>
    <mergeCell ref="J12:K12"/>
    <mergeCell ref="L12:M12"/>
    <mergeCell ref="H13:I13"/>
    <mergeCell ref="J13:K13"/>
    <mergeCell ref="L13:M13"/>
    <mergeCell ref="H14:I14"/>
    <mergeCell ref="J14:K14"/>
    <mergeCell ref="L14:M14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J29:K29"/>
    <mergeCell ref="L29:M29"/>
    <mergeCell ref="A30:B30"/>
    <mergeCell ref="D30:E30"/>
    <mergeCell ref="H30:I30"/>
    <mergeCell ref="J30:K30"/>
    <mergeCell ref="L30:M30"/>
    <mergeCell ref="C8:C13"/>
    <mergeCell ref="C14:C21"/>
    <mergeCell ref="C22:C29"/>
    <mergeCell ref="F10:F11"/>
    <mergeCell ref="F12:F13"/>
    <mergeCell ref="F14:F16"/>
    <mergeCell ref="F17:F18"/>
    <mergeCell ref="F19:F21"/>
    <mergeCell ref="F22:F25"/>
    <mergeCell ref="F26:F29"/>
    <mergeCell ref="G15:G16"/>
    <mergeCell ref="N15:N16"/>
    <mergeCell ref="O15:O16"/>
    <mergeCell ref="A14:B21"/>
    <mergeCell ref="D19:E21"/>
    <mergeCell ref="A8:B13"/>
    <mergeCell ref="D12:E13"/>
    <mergeCell ref="H15:I16"/>
    <mergeCell ref="J15:K16"/>
    <mergeCell ref="L15:M16"/>
    <mergeCell ref="D10:E11"/>
    <mergeCell ref="D14:E16"/>
    <mergeCell ref="D26:E29"/>
    <mergeCell ref="D17:E18"/>
    <mergeCell ref="A22:B29"/>
    <mergeCell ref="D22:E25"/>
  </mergeCells>
  <pageMargins left="0.393055555555556" right="0.235416666666667" top="0.354166666666667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view="pageBreakPreview" zoomScaleNormal="100" zoomScaleSheetLayoutView="100" workbookViewId="0">
      <selection activeCell="B2" sqref="B2:I2"/>
    </sheetView>
  </sheetViews>
  <sheetFormatPr defaultColWidth="9" defaultRowHeight="13.5"/>
  <cols>
    <col min="1" max="1" width="5.5" customWidth="1"/>
    <col min="2" max="2" width="14.375" customWidth="1"/>
    <col min="3" max="4" width="14.125" customWidth="1"/>
    <col min="5" max="5" width="14" customWidth="1"/>
    <col min="6" max="6" width="15.375" customWidth="1"/>
    <col min="7" max="7" width="14" customWidth="1"/>
    <col min="8" max="8" width="14.625" customWidth="1"/>
    <col min="9" max="9" width="13.625" customWidth="1"/>
    <col min="10" max="10" width="9.875" customWidth="1"/>
    <col min="11" max="11" width="12.875"/>
    <col min="12" max="12" width="16.875" customWidth="1"/>
  </cols>
  <sheetData>
    <row r="1" ht="18" customHeight="1" spans="1:2">
      <c r="A1" s="35" t="s">
        <v>0</v>
      </c>
      <c r="B1" s="35"/>
    </row>
    <row r="2" ht="20.25" spans="2:9">
      <c r="B2" s="36" t="s">
        <v>92</v>
      </c>
      <c r="C2" s="36"/>
      <c r="D2" s="36"/>
      <c r="E2" s="36"/>
      <c r="F2" s="36"/>
      <c r="G2" s="36"/>
      <c r="H2" s="36"/>
      <c r="I2" s="36"/>
    </row>
    <row r="3" spans="1:9">
      <c r="A3" s="37"/>
      <c r="B3" s="38" t="s">
        <v>93</v>
      </c>
      <c r="C3" s="38"/>
      <c r="D3" s="38"/>
      <c r="E3" s="38"/>
      <c r="F3" s="38"/>
      <c r="G3" s="38"/>
      <c r="H3" s="38"/>
      <c r="I3" s="38"/>
    </row>
    <row r="4" ht="15.95" customHeight="1" spans="1:9">
      <c r="A4" s="39" t="s">
        <v>94</v>
      </c>
      <c r="B4" s="39" t="s">
        <v>95</v>
      </c>
      <c r="C4" s="39" t="s">
        <v>96</v>
      </c>
      <c r="D4" s="40" t="s">
        <v>97</v>
      </c>
      <c r="E4" s="41"/>
      <c r="F4" s="42" t="s">
        <v>98</v>
      </c>
      <c r="G4" s="39" t="s">
        <v>99</v>
      </c>
      <c r="H4" s="39" t="s">
        <v>100</v>
      </c>
      <c r="I4" s="39" t="s">
        <v>101</v>
      </c>
    </row>
    <row r="5" ht="15" customHeight="1" spans="1:9">
      <c r="A5" s="43"/>
      <c r="B5" s="43"/>
      <c r="C5" s="43"/>
      <c r="D5" s="44" t="s">
        <v>102</v>
      </c>
      <c r="E5" s="44" t="s">
        <v>103</v>
      </c>
      <c r="F5" s="45"/>
      <c r="G5" s="43"/>
      <c r="H5" s="43"/>
      <c r="I5" s="43"/>
    </row>
    <row r="6" s="3" customFormat="1" ht="24.95" customHeight="1" spans="1:9">
      <c r="A6" s="46">
        <v>1</v>
      </c>
      <c r="B6" s="21">
        <v>42005</v>
      </c>
      <c r="C6" s="47">
        <f>142560+308880</f>
        <v>451440</v>
      </c>
      <c r="D6" s="48">
        <v>32294</v>
      </c>
      <c r="E6" s="49"/>
      <c r="F6" s="50">
        <f>C6-E19</f>
        <v>-9348.98999999999</v>
      </c>
      <c r="G6" s="49">
        <v>96</v>
      </c>
      <c r="H6" s="49">
        <v>739.52</v>
      </c>
      <c r="I6" s="54"/>
    </row>
    <row r="7" s="3" customFormat="1" ht="24.95" customHeight="1" spans="1:9">
      <c r="A7" s="46">
        <v>2</v>
      </c>
      <c r="B7" s="21">
        <v>42037</v>
      </c>
      <c r="C7" s="47"/>
      <c r="D7" s="48">
        <v>39000</v>
      </c>
      <c r="E7" s="48">
        <v>32294</v>
      </c>
      <c r="F7" s="50"/>
      <c r="G7" s="49">
        <v>116</v>
      </c>
      <c r="H7" s="49">
        <v>907.03</v>
      </c>
      <c r="I7" s="54"/>
    </row>
    <row r="8" s="3" customFormat="1" ht="24.95" customHeight="1" spans="1:9">
      <c r="A8" s="46">
        <v>3</v>
      </c>
      <c r="B8" s="21">
        <v>42066</v>
      </c>
      <c r="C8" s="47"/>
      <c r="D8" s="48">
        <v>38000</v>
      </c>
      <c r="E8" s="48">
        <v>39000</v>
      </c>
      <c r="F8" s="50"/>
      <c r="G8" s="49">
        <v>107</v>
      </c>
      <c r="H8" s="49">
        <v>854.72</v>
      </c>
      <c r="I8" s="54"/>
    </row>
    <row r="9" s="3" customFormat="1" ht="24.95" customHeight="1" spans="1:9">
      <c r="A9" s="46">
        <v>4</v>
      </c>
      <c r="B9" s="21">
        <v>42095</v>
      </c>
      <c r="C9" s="47"/>
      <c r="D9" s="48">
        <v>35000</v>
      </c>
      <c r="E9" s="48">
        <v>38000</v>
      </c>
      <c r="F9" s="50"/>
      <c r="G9" s="49">
        <v>102</v>
      </c>
      <c r="H9" s="49">
        <v>810.4</v>
      </c>
      <c r="I9" s="54"/>
    </row>
    <row r="10" s="3" customFormat="1" ht="24.95" customHeight="1" spans="1:9">
      <c r="A10" s="46">
        <v>5</v>
      </c>
      <c r="B10" s="21">
        <v>42153</v>
      </c>
      <c r="C10" s="47"/>
      <c r="D10" s="48">
        <v>37500</v>
      </c>
      <c r="E10" s="48">
        <v>35000</v>
      </c>
      <c r="F10" s="50"/>
      <c r="G10" s="49">
        <v>129</v>
      </c>
      <c r="H10" s="49">
        <v>1017.14</v>
      </c>
      <c r="I10" s="54"/>
    </row>
    <row r="11" s="3" customFormat="1" ht="24.95" customHeight="1" spans="1:9">
      <c r="A11" s="46">
        <v>6</v>
      </c>
      <c r="B11" s="21">
        <v>42182</v>
      </c>
      <c r="C11" s="47"/>
      <c r="D11" s="48">
        <v>39400</v>
      </c>
      <c r="E11" s="48">
        <v>37500</v>
      </c>
      <c r="F11" s="50"/>
      <c r="G11" s="49">
        <v>143</v>
      </c>
      <c r="H11" s="49">
        <v>1153.34</v>
      </c>
      <c r="I11" s="54"/>
    </row>
    <row r="12" s="3" customFormat="1" ht="24.95" customHeight="1" spans="1:9">
      <c r="A12" s="46">
        <v>7</v>
      </c>
      <c r="B12" s="21">
        <v>42211</v>
      </c>
      <c r="C12" s="47"/>
      <c r="D12" s="48">
        <v>40036</v>
      </c>
      <c r="E12" s="48">
        <v>39400</v>
      </c>
      <c r="F12" s="50"/>
      <c r="G12" s="49">
        <v>144</v>
      </c>
      <c r="H12" s="49">
        <v>1163.3</v>
      </c>
      <c r="I12" s="54"/>
    </row>
    <row r="13" s="3" customFormat="1" ht="24.95" customHeight="1" spans="1:9">
      <c r="A13" s="46">
        <v>8</v>
      </c>
      <c r="B13" s="21">
        <v>42217</v>
      </c>
      <c r="C13" s="47"/>
      <c r="D13" s="48">
        <v>37499.99</v>
      </c>
      <c r="E13" s="48">
        <v>40036</v>
      </c>
      <c r="F13" s="50"/>
      <c r="G13" s="49">
        <v>132</v>
      </c>
      <c r="H13" s="49">
        <v>1062.2</v>
      </c>
      <c r="I13" s="54"/>
    </row>
    <row r="14" s="3" customFormat="1" ht="24.95" customHeight="1" spans="1:9">
      <c r="A14" s="46">
        <v>9</v>
      </c>
      <c r="B14" s="21">
        <v>42256</v>
      </c>
      <c r="C14" s="47"/>
      <c r="D14" s="48">
        <v>44800</v>
      </c>
      <c r="E14" s="48">
        <v>37499.99</v>
      </c>
      <c r="F14" s="50"/>
      <c r="G14" s="49">
        <v>171</v>
      </c>
      <c r="H14" s="49">
        <v>1344.88</v>
      </c>
      <c r="I14" s="54"/>
    </row>
    <row r="15" s="3" customFormat="1" ht="24.95" customHeight="1" spans="1:9">
      <c r="A15" s="46">
        <v>10</v>
      </c>
      <c r="B15" s="21">
        <v>42287</v>
      </c>
      <c r="C15" s="47"/>
      <c r="D15" s="48">
        <v>38000</v>
      </c>
      <c r="E15" s="48">
        <v>44800</v>
      </c>
      <c r="F15" s="50"/>
      <c r="G15" s="49">
        <v>129</v>
      </c>
      <c r="H15" s="49">
        <v>993.28</v>
      </c>
      <c r="I15" s="54"/>
    </row>
    <row r="16" s="3" customFormat="1" ht="24.95" customHeight="1" spans="1:9">
      <c r="A16" s="46">
        <v>11</v>
      </c>
      <c r="B16" s="21">
        <v>42319</v>
      </c>
      <c r="C16" s="47"/>
      <c r="D16" s="48">
        <v>38000</v>
      </c>
      <c r="E16" s="48">
        <v>38000</v>
      </c>
      <c r="F16" s="50"/>
      <c r="G16" s="49">
        <v>130</v>
      </c>
      <c r="H16" s="49">
        <v>1015.16</v>
      </c>
      <c r="I16" s="54"/>
    </row>
    <row r="17" s="3" customFormat="1" ht="24.95" customHeight="1" spans="1:9">
      <c r="A17" s="46">
        <v>12</v>
      </c>
      <c r="B17" s="21">
        <v>42350</v>
      </c>
      <c r="C17" s="47"/>
      <c r="D17" s="48">
        <v>41259</v>
      </c>
      <c r="E17" s="48">
        <v>38000</v>
      </c>
      <c r="F17" s="50"/>
      <c r="G17" s="49">
        <v>113</v>
      </c>
      <c r="H17" s="49">
        <v>889.04</v>
      </c>
      <c r="I17" s="54"/>
    </row>
    <row r="18" s="3" customFormat="1" ht="24.95" customHeight="1" spans="1:9">
      <c r="A18" s="46">
        <v>13</v>
      </c>
      <c r="B18" s="51">
        <v>42370</v>
      </c>
      <c r="C18" s="47"/>
      <c r="D18" s="48"/>
      <c r="E18" s="48">
        <v>41259</v>
      </c>
      <c r="F18" s="50"/>
      <c r="G18" s="49"/>
      <c r="H18" s="49"/>
      <c r="I18" s="54"/>
    </row>
    <row r="19" s="3" customFormat="1" ht="24.95" customHeight="1" spans="1:9">
      <c r="A19" s="46">
        <v>29</v>
      </c>
      <c r="B19" s="46" t="s">
        <v>104</v>
      </c>
      <c r="C19" s="52"/>
      <c r="D19" s="48">
        <f>SUM(D6:D17)</f>
        <v>460788.99</v>
      </c>
      <c r="E19" s="48">
        <f t="shared" ref="E19:H19" si="0">SUM(E6:E18)</f>
        <v>460788.99</v>
      </c>
      <c r="F19" s="48"/>
      <c r="G19" s="49">
        <f t="shared" si="0"/>
        <v>1512</v>
      </c>
      <c r="H19" s="49">
        <f t="shared" si="0"/>
        <v>11950.01</v>
      </c>
      <c r="I19" s="54"/>
    </row>
    <row r="21" spans="6:6">
      <c r="F21" s="53"/>
    </row>
  </sheetData>
  <mergeCells count="13">
    <mergeCell ref="A1:B1"/>
    <mergeCell ref="B2:I2"/>
    <mergeCell ref="B3:I3"/>
    <mergeCell ref="D4:E4"/>
    <mergeCell ref="A4:A5"/>
    <mergeCell ref="B4:B5"/>
    <mergeCell ref="C4:C5"/>
    <mergeCell ref="C6:C19"/>
    <mergeCell ref="F4:F5"/>
    <mergeCell ref="F6:F19"/>
    <mergeCell ref="G4:G5"/>
    <mergeCell ref="H4:H5"/>
    <mergeCell ref="I4:I5"/>
  </mergeCells>
  <printOptions horizontalCentered="1"/>
  <pageMargins left="0.275" right="0.196527777777778" top="0.15625" bottom="0.275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"/>
  <sheetViews>
    <sheetView view="pageBreakPreview" zoomScaleNormal="85" zoomScaleSheetLayoutView="100" workbookViewId="0">
      <selection activeCell="A2" sqref="A2:M2"/>
    </sheetView>
  </sheetViews>
  <sheetFormatPr defaultColWidth="9" defaultRowHeight="13.5"/>
  <cols>
    <col min="1" max="1" width="6" customWidth="1"/>
    <col min="2" max="2" width="15.75" customWidth="1"/>
    <col min="3" max="3" width="9" customWidth="1"/>
    <col min="4" max="4" width="11.5" customWidth="1"/>
    <col min="5" max="5" width="9" style="1" customWidth="1"/>
    <col min="6" max="6" width="14.75" style="1" customWidth="1"/>
    <col min="7" max="7" width="9" customWidth="1"/>
    <col min="8" max="8" width="14.75" style="2" customWidth="1"/>
    <col min="9" max="9" width="9" style="3" customWidth="1"/>
    <col min="10" max="10" width="14.75" style="3" customWidth="1"/>
    <col min="11" max="11" width="9" style="3" customWidth="1"/>
    <col min="12" max="12" width="12" style="3" customWidth="1"/>
    <col min="13" max="13" width="12.75" customWidth="1"/>
    <col min="14" max="15" width="12.5" customWidth="1"/>
  </cols>
  <sheetData>
    <row r="1" ht="18.95" customHeight="1" spans="1:1">
      <c r="A1" s="4" t="s">
        <v>105</v>
      </c>
    </row>
    <row r="2" ht="18.95" customHeight="1" spans="1:13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94</v>
      </c>
      <c r="B3" s="6" t="s">
        <v>107</v>
      </c>
      <c r="C3" s="7" t="s">
        <v>108</v>
      </c>
      <c r="D3" s="8"/>
      <c r="E3" s="9" t="s">
        <v>109</v>
      </c>
      <c r="F3" s="10"/>
      <c r="G3" s="10"/>
      <c r="H3" s="10"/>
      <c r="I3" s="27" t="s">
        <v>104</v>
      </c>
      <c r="J3" s="27"/>
      <c r="K3" s="28" t="s">
        <v>110</v>
      </c>
      <c r="L3" s="29"/>
      <c r="M3" s="30" t="s">
        <v>101</v>
      </c>
    </row>
    <row r="4" spans="1:13">
      <c r="A4" s="11"/>
      <c r="B4" s="11"/>
      <c r="C4" s="12"/>
      <c r="D4" s="13"/>
      <c r="E4" s="9" t="s">
        <v>111</v>
      </c>
      <c r="F4" s="14"/>
      <c r="G4" s="15" t="s">
        <v>112</v>
      </c>
      <c r="H4" s="16"/>
      <c r="I4" s="27"/>
      <c r="J4" s="27"/>
      <c r="K4" s="31"/>
      <c r="L4" s="32"/>
      <c r="M4" s="30"/>
    </row>
    <row r="5" ht="22.5" spans="1:13">
      <c r="A5" s="17"/>
      <c r="B5" s="17"/>
      <c r="C5" s="18" t="s">
        <v>113</v>
      </c>
      <c r="D5" s="18" t="s">
        <v>100</v>
      </c>
      <c r="E5" s="19" t="s">
        <v>113</v>
      </c>
      <c r="F5" s="19" t="s">
        <v>100</v>
      </c>
      <c r="G5" s="18" t="s">
        <v>113</v>
      </c>
      <c r="H5" s="18" t="s">
        <v>100</v>
      </c>
      <c r="I5" s="27" t="s">
        <v>113</v>
      </c>
      <c r="J5" s="27" t="s">
        <v>100</v>
      </c>
      <c r="K5" s="27" t="s">
        <v>113</v>
      </c>
      <c r="L5" s="27" t="s">
        <v>100</v>
      </c>
      <c r="M5" s="30"/>
    </row>
    <row r="6" ht="27" customHeight="1" spans="1:13">
      <c r="A6" s="20">
        <v>1</v>
      </c>
      <c r="B6" s="21">
        <v>42005</v>
      </c>
      <c r="C6" s="22">
        <v>1140</v>
      </c>
      <c r="D6" s="22">
        <v>10260</v>
      </c>
      <c r="E6" s="23">
        <v>66</v>
      </c>
      <c r="F6" s="23">
        <v>499.52</v>
      </c>
      <c r="G6" s="24">
        <v>30</v>
      </c>
      <c r="H6" s="20">
        <v>240</v>
      </c>
      <c r="I6" s="33">
        <f>E6+G6</f>
        <v>96</v>
      </c>
      <c r="J6" s="23">
        <f>F6+H6</f>
        <v>739.52</v>
      </c>
      <c r="K6" s="22">
        <f>I18-C6</f>
        <v>372</v>
      </c>
      <c r="L6" s="22">
        <f>J18-D6</f>
        <v>1690.01</v>
      </c>
      <c r="M6" s="34"/>
    </row>
    <row r="7" ht="27" customHeight="1" spans="1:13">
      <c r="A7" s="20">
        <v>2</v>
      </c>
      <c r="B7" s="21">
        <v>42037</v>
      </c>
      <c r="C7" s="25"/>
      <c r="D7" s="25"/>
      <c r="E7" s="23">
        <v>86</v>
      </c>
      <c r="F7" s="23">
        <v>667.03</v>
      </c>
      <c r="G7" s="24">
        <v>30</v>
      </c>
      <c r="H7" s="20">
        <v>240</v>
      </c>
      <c r="I7" s="33">
        <f t="shared" ref="I7:I17" si="0">E7+G7</f>
        <v>116</v>
      </c>
      <c r="J7" s="23">
        <f t="shared" ref="J7:J17" si="1">F7+H7</f>
        <v>907.03</v>
      </c>
      <c r="K7" s="25"/>
      <c r="L7" s="25"/>
      <c r="M7" s="34"/>
    </row>
    <row r="8" ht="27" customHeight="1" spans="1:13">
      <c r="A8" s="20">
        <v>3</v>
      </c>
      <c r="B8" s="21">
        <v>42066</v>
      </c>
      <c r="C8" s="25"/>
      <c r="D8" s="25"/>
      <c r="E8" s="23">
        <v>89</v>
      </c>
      <c r="F8" s="23">
        <v>710.72</v>
      </c>
      <c r="G8" s="24">
        <v>18</v>
      </c>
      <c r="H8" s="20">
        <v>144</v>
      </c>
      <c r="I8" s="33">
        <f t="shared" si="0"/>
        <v>107</v>
      </c>
      <c r="J8" s="23">
        <f t="shared" si="1"/>
        <v>854.72</v>
      </c>
      <c r="K8" s="25"/>
      <c r="L8" s="25"/>
      <c r="M8" s="34"/>
    </row>
    <row r="9" ht="27" customHeight="1" spans="1:13">
      <c r="A9" s="20">
        <v>4</v>
      </c>
      <c r="B9" s="21">
        <v>42095</v>
      </c>
      <c r="C9" s="25"/>
      <c r="D9" s="25"/>
      <c r="E9" s="23">
        <v>74</v>
      </c>
      <c r="F9" s="23">
        <v>586.4</v>
      </c>
      <c r="G9" s="24">
        <v>28</v>
      </c>
      <c r="H9" s="20">
        <v>224</v>
      </c>
      <c r="I9" s="33">
        <f t="shared" si="0"/>
        <v>102</v>
      </c>
      <c r="J9" s="23">
        <f t="shared" si="1"/>
        <v>810.4</v>
      </c>
      <c r="K9" s="25"/>
      <c r="L9" s="25"/>
      <c r="M9" s="34"/>
    </row>
    <row r="10" ht="27" customHeight="1" spans="1:13">
      <c r="A10" s="20">
        <v>5</v>
      </c>
      <c r="B10" s="21">
        <v>42153</v>
      </c>
      <c r="C10" s="25"/>
      <c r="D10" s="25"/>
      <c r="E10" s="23">
        <v>65</v>
      </c>
      <c r="F10" s="23">
        <v>505.14</v>
      </c>
      <c r="G10" s="24">
        <v>64</v>
      </c>
      <c r="H10" s="20">
        <v>512</v>
      </c>
      <c r="I10" s="33">
        <f t="shared" si="0"/>
        <v>129</v>
      </c>
      <c r="J10" s="23">
        <f t="shared" si="1"/>
        <v>1017.14</v>
      </c>
      <c r="K10" s="25"/>
      <c r="L10" s="25"/>
      <c r="M10" s="34"/>
    </row>
    <row r="11" ht="27" customHeight="1" spans="1:13">
      <c r="A11" s="20">
        <v>6</v>
      </c>
      <c r="B11" s="21">
        <v>42182</v>
      </c>
      <c r="C11" s="25"/>
      <c r="D11" s="25"/>
      <c r="E11" s="23">
        <v>61</v>
      </c>
      <c r="F11" s="23">
        <v>497.34</v>
      </c>
      <c r="G11" s="24">
        <v>82</v>
      </c>
      <c r="H11" s="20">
        <v>656</v>
      </c>
      <c r="I11" s="33">
        <f t="shared" si="0"/>
        <v>143</v>
      </c>
      <c r="J11" s="23">
        <f t="shared" si="1"/>
        <v>1153.34</v>
      </c>
      <c r="K11" s="25"/>
      <c r="L11" s="25"/>
      <c r="M11" s="34"/>
    </row>
    <row r="12" ht="27" customHeight="1" spans="1:13">
      <c r="A12" s="20">
        <v>7</v>
      </c>
      <c r="B12" s="21">
        <v>42211</v>
      </c>
      <c r="C12" s="25"/>
      <c r="D12" s="25"/>
      <c r="E12" s="23">
        <v>66</v>
      </c>
      <c r="F12" s="23">
        <v>539.3</v>
      </c>
      <c r="G12" s="24">
        <v>78</v>
      </c>
      <c r="H12" s="20">
        <v>624</v>
      </c>
      <c r="I12" s="33">
        <f t="shared" si="0"/>
        <v>144</v>
      </c>
      <c r="J12" s="23">
        <f t="shared" si="1"/>
        <v>1163.3</v>
      </c>
      <c r="K12" s="25"/>
      <c r="L12" s="25"/>
      <c r="M12" s="34"/>
    </row>
    <row r="13" ht="27" customHeight="1" spans="1:13">
      <c r="A13" s="20">
        <v>8</v>
      </c>
      <c r="B13" s="21">
        <v>42217</v>
      </c>
      <c r="C13" s="25"/>
      <c r="D13" s="25"/>
      <c r="E13" s="23">
        <v>62</v>
      </c>
      <c r="F13" s="23">
        <v>502.2</v>
      </c>
      <c r="G13" s="24">
        <v>70</v>
      </c>
      <c r="H13" s="20">
        <v>560</v>
      </c>
      <c r="I13" s="33">
        <f t="shared" si="0"/>
        <v>132</v>
      </c>
      <c r="J13" s="23">
        <f t="shared" si="1"/>
        <v>1062.2</v>
      </c>
      <c r="K13" s="25"/>
      <c r="L13" s="25"/>
      <c r="M13" s="34"/>
    </row>
    <row r="14" ht="27" customHeight="1" spans="1:13">
      <c r="A14" s="20">
        <v>9</v>
      </c>
      <c r="B14" s="21">
        <v>42256</v>
      </c>
      <c r="C14" s="25"/>
      <c r="D14" s="25"/>
      <c r="E14" s="23">
        <v>59</v>
      </c>
      <c r="F14" s="23">
        <v>448.88</v>
      </c>
      <c r="G14" s="24">
        <v>112</v>
      </c>
      <c r="H14" s="20">
        <v>896</v>
      </c>
      <c r="I14" s="33">
        <f t="shared" si="0"/>
        <v>171</v>
      </c>
      <c r="J14" s="23">
        <f t="shared" si="1"/>
        <v>1344.88</v>
      </c>
      <c r="K14" s="25"/>
      <c r="L14" s="25"/>
      <c r="M14" s="34"/>
    </row>
    <row r="15" ht="27" customHeight="1" spans="1:13">
      <c r="A15" s="20">
        <v>10</v>
      </c>
      <c r="B15" s="21">
        <v>42287</v>
      </c>
      <c r="C15" s="25"/>
      <c r="D15" s="25"/>
      <c r="E15" s="23">
        <v>67</v>
      </c>
      <c r="F15" s="23">
        <v>497.28</v>
      </c>
      <c r="G15" s="24">
        <v>62</v>
      </c>
      <c r="H15" s="20">
        <v>496</v>
      </c>
      <c r="I15" s="33">
        <f t="shared" si="0"/>
        <v>129</v>
      </c>
      <c r="J15" s="23">
        <f t="shared" si="1"/>
        <v>993.28</v>
      </c>
      <c r="K15" s="25"/>
      <c r="L15" s="25"/>
      <c r="M15" s="34"/>
    </row>
    <row r="16" ht="27" customHeight="1" spans="1:13">
      <c r="A16" s="20">
        <v>11</v>
      </c>
      <c r="B16" s="21">
        <v>42319</v>
      </c>
      <c r="C16" s="25"/>
      <c r="D16" s="25"/>
      <c r="E16" s="23">
        <v>66</v>
      </c>
      <c r="F16" s="23">
        <v>503.16</v>
      </c>
      <c r="G16" s="24">
        <v>64</v>
      </c>
      <c r="H16" s="20">
        <v>512</v>
      </c>
      <c r="I16" s="33">
        <f t="shared" si="0"/>
        <v>130</v>
      </c>
      <c r="J16" s="23">
        <f t="shared" si="1"/>
        <v>1015.16</v>
      </c>
      <c r="K16" s="25"/>
      <c r="L16" s="25"/>
      <c r="M16" s="34"/>
    </row>
    <row r="17" ht="27" customHeight="1" spans="1:13">
      <c r="A17" s="20">
        <v>12</v>
      </c>
      <c r="B17" s="21">
        <v>42350</v>
      </c>
      <c r="C17" s="25"/>
      <c r="D17" s="25"/>
      <c r="E17" s="23">
        <v>72</v>
      </c>
      <c r="F17" s="23">
        <v>561.04</v>
      </c>
      <c r="G17" s="24">
        <v>41</v>
      </c>
      <c r="H17" s="20">
        <v>328</v>
      </c>
      <c r="I17" s="33">
        <f t="shared" si="0"/>
        <v>113</v>
      </c>
      <c r="J17" s="23">
        <f t="shared" si="1"/>
        <v>889.04</v>
      </c>
      <c r="K17" s="25"/>
      <c r="L17" s="25"/>
      <c r="M17" s="34"/>
    </row>
    <row r="18" ht="21.95" customHeight="1" spans="1:13">
      <c r="A18" s="20">
        <v>29</v>
      </c>
      <c r="B18" s="20" t="s">
        <v>104</v>
      </c>
      <c r="C18" s="26"/>
      <c r="D18" s="26"/>
      <c r="E18" s="20">
        <f t="shared" ref="E18:J18" si="2">SUM(E6:E17)</f>
        <v>833</v>
      </c>
      <c r="F18" s="20">
        <f t="shared" si="2"/>
        <v>6518.01</v>
      </c>
      <c r="G18" s="20">
        <f t="shared" si="2"/>
        <v>679</v>
      </c>
      <c r="H18" s="20">
        <f t="shared" si="2"/>
        <v>5432</v>
      </c>
      <c r="I18" s="33">
        <f t="shared" si="2"/>
        <v>1512</v>
      </c>
      <c r="J18" s="20">
        <f t="shared" si="2"/>
        <v>11950.01</v>
      </c>
      <c r="K18" s="26"/>
      <c r="L18" s="26"/>
      <c r="M18" s="34"/>
    </row>
    <row r="19" ht="21.95" customHeight="1"/>
    <row r="20" ht="21.95" customHeight="1"/>
    <row r="21" ht="21.95" customHeight="1"/>
  </sheetData>
  <mergeCells count="14">
    <mergeCell ref="A2:M2"/>
    <mergeCell ref="E3:H3"/>
    <mergeCell ref="E4:F4"/>
    <mergeCell ref="G4:H4"/>
    <mergeCell ref="A3:A5"/>
    <mergeCell ref="B3:B5"/>
    <mergeCell ref="C6:C18"/>
    <mergeCell ref="D6:D18"/>
    <mergeCell ref="K6:K18"/>
    <mergeCell ref="L6:L18"/>
    <mergeCell ref="M3:M5"/>
    <mergeCell ref="C3:D4"/>
    <mergeCell ref="I3:J4"/>
    <mergeCell ref="K3:L4"/>
  </mergeCells>
  <pageMargins left="0.55" right="0.15625" top="0.432638888888889" bottom="0.275" header="0.511805555555556" footer="0.235416666666667"/>
  <pageSetup paperSize="9" scale="9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4--评分表</vt:lpstr>
      <vt:lpstr>1--资金收支明细表</vt:lpstr>
      <vt:lpstr>2--项目完成情况表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Meimin</cp:lastModifiedBy>
  <dcterms:created xsi:type="dcterms:W3CDTF">2016-03-31T01:55:00Z</dcterms:created>
  <cp:lastPrinted>2017-05-23T23:59:00Z</cp:lastPrinted>
  <dcterms:modified xsi:type="dcterms:W3CDTF">2017-05-25T01:14:26Z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